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Work\"/>
    </mc:Choice>
  </mc:AlternateContent>
  <bookViews>
    <workbookView xWindow="0" yWindow="0" windowWidth="8925" windowHeight="4050" activeTab="1"/>
  </bookViews>
  <sheets>
    <sheet name="Q Set 1." sheetId="5" r:id="rId1"/>
    <sheet name="Q Set 2" sheetId="4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5" l="1"/>
  <c r="E33" i="5"/>
  <c r="E34" i="5"/>
  <c r="E35" i="5"/>
  <c r="E31" i="5"/>
  <c r="D35" i="5"/>
  <c r="D33" i="5"/>
  <c r="D34" i="5" s="1"/>
  <c r="D32" i="5"/>
  <c r="D31" i="5"/>
  <c r="C35" i="5"/>
  <c r="C34" i="5"/>
  <c r="C33" i="5"/>
  <c r="C32" i="5"/>
  <c r="C31" i="5"/>
  <c r="F28" i="5"/>
  <c r="C28" i="5"/>
  <c r="B28" i="5"/>
  <c r="E28" i="5"/>
  <c r="D28" i="5"/>
  <c r="G10" i="5"/>
  <c r="G23" i="5"/>
  <c r="G3" i="5"/>
  <c r="G17" i="5"/>
  <c r="G16" i="5"/>
  <c r="G22" i="5"/>
  <c r="G15" i="5"/>
  <c r="G8" i="5"/>
  <c r="G27" i="5"/>
  <c r="G20" i="5"/>
  <c r="G7" i="5"/>
  <c r="G26" i="5"/>
  <c r="G14" i="5"/>
  <c r="G19" i="5"/>
  <c r="G6" i="5"/>
  <c r="G18" i="5"/>
  <c r="G25" i="5"/>
  <c r="G24" i="5"/>
  <c r="G5" i="5"/>
  <c r="G21" i="5"/>
  <c r="G9" i="5"/>
  <c r="G13" i="5"/>
  <c r="G4" i="5"/>
  <c r="G12" i="5"/>
  <c r="G11" i="5"/>
  <c r="E30" i="4"/>
  <c r="D30" i="4"/>
  <c r="C30" i="4"/>
  <c r="B30" i="4"/>
  <c r="D29" i="4"/>
  <c r="C29" i="4"/>
  <c r="B29" i="4"/>
  <c r="D28" i="4"/>
  <c r="C28" i="4"/>
  <c r="B28" i="4"/>
  <c r="D27" i="4"/>
  <c r="C27" i="4"/>
  <c r="B27" i="4"/>
  <c r="D26" i="4"/>
  <c r="C26" i="4"/>
  <c r="B26" i="4"/>
  <c r="D25" i="4"/>
  <c r="C25" i="4"/>
  <c r="B25" i="4"/>
  <c r="D24" i="4"/>
  <c r="C24" i="4"/>
  <c r="B24" i="4"/>
  <c r="D23" i="4"/>
  <c r="C23" i="4"/>
  <c r="B23" i="4"/>
  <c r="D22" i="4"/>
  <c r="C22" i="4"/>
  <c r="B22" i="4"/>
  <c r="D21" i="4"/>
  <c r="C21" i="4"/>
  <c r="B21" i="4"/>
  <c r="D20" i="4"/>
  <c r="C20" i="4"/>
  <c r="B20" i="4"/>
  <c r="D19" i="4"/>
  <c r="C19" i="4"/>
  <c r="B19" i="4"/>
  <c r="D18" i="4"/>
  <c r="C18" i="4"/>
  <c r="B18" i="4"/>
  <c r="D17" i="4"/>
  <c r="C17" i="4"/>
  <c r="B17" i="4"/>
  <c r="D16" i="4"/>
  <c r="C16" i="4"/>
  <c r="B16" i="4"/>
  <c r="D15" i="4"/>
  <c r="C15" i="4"/>
  <c r="B15" i="4"/>
  <c r="D14" i="4"/>
  <c r="C14" i="4"/>
  <c r="B14" i="4"/>
  <c r="D13" i="4"/>
  <c r="C13" i="4"/>
  <c r="B13" i="4"/>
  <c r="D12" i="4"/>
  <c r="C12" i="4"/>
  <c r="B12" i="4"/>
  <c r="A12" i="4"/>
  <c r="E12" i="4" s="1"/>
  <c r="E11" i="4"/>
  <c r="D11" i="4"/>
  <c r="C11" i="4"/>
  <c r="B11" i="4"/>
  <c r="B8" i="4"/>
  <c r="B7" i="4"/>
  <c r="B6" i="4"/>
  <c r="A13" i="4" l="1"/>
  <c r="A14" i="4" l="1"/>
  <c r="E13" i="4"/>
  <c r="E14" i="4" l="1"/>
  <c r="A15" i="4"/>
  <c r="A16" i="4" l="1"/>
  <c r="E15" i="4"/>
  <c r="A17" i="4" l="1"/>
  <c r="E16" i="4"/>
  <c r="A18" i="4" l="1"/>
  <c r="E17" i="4"/>
  <c r="E18" i="4" l="1"/>
  <c r="A19" i="4"/>
  <c r="A20" i="4" l="1"/>
  <c r="E19" i="4"/>
  <c r="E20" i="4" l="1"/>
  <c r="A21" i="4"/>
  <c r="A22" i="4" l="1"/>
  <c r="E21" i="4"/>
  <c r="E22" i="4" l="1"/>
  <c r="A23" i="4"/>
  <c r="A24" i="4" l="1"/>
  <c r="E23" i="4"/>
  <c r="A25" i="4" l="1"/>
  <c r="E24" i="4"/>
  <c r="A26" i="4" l="1"/>
  <c r="E25" i="4"/>
  <c r="E26" i="4" l="1"/>
  <c r="A27" i="4"/>
  <c r="A28" i="4" l="1"/>
  <c r="E27" i="4"/>
  <c r="E28" i="4" l="1"/>
  <c r="A29" i="4"/>
  <c r="A30" i="4" l="1"/>
  <c r="E29" i="4"/>
</calcChain>
</file>

<file path=xl/sharedStrings.xml><?xml version="1.0" encoding="utf-8"?>
<sst xmlns="http://schemas.openxmlformats.org/spreadsheetml/2006/main" count="38" uniqueCount="35">
  <si>
    <t>Defects</t>
  </si>
  <si>
    <t>Batch</t>
  </si>
  <si>
    <t xml:space="preserve">Dusting </t>
  </si>
  <si>
    <t>Scissor Mechanics</t>
  </si>
  <si>
    <t>Total number of defects per batch</t>
  </si>
  <si>
    <t>Boxes</t>
  </si>
  <si>
    <t>Purchasing</t>
  </si>
  <si>
    <t>Cost of Box</t>
  </si>
  <si>
    <t>Holding Cost</t>
  </si>
  <si>
    <t>Cost of Order</t>
  </si>
  <si>
    <t>Annual Inventory Holding Cost</t>
  </si>
  <si>
    <t>Annual Inventory Ordering Cost</t>
  </si>
  <si>
    <t>Box Order Quantity</t>
  </si>
  <si>
    <t>Cost Per Box</t>
  </si>
  <si>
    <t>Ordering Cost</t>
  </si>
  <si>
    <t>Total Inventory Cost</t>
  </si>
  <si>
    <t>Economic Order Quantity</t>
  </si>
  <si>
    <t>#Q1</t>
  </si>
  <si>
    <t>#Q2</t>
  </si>
  <si>
    <t>#Q3</t>
  </si>
  <si>
    <t>#Q4</t>
  </si>
  <si>
    <t>#Q5</t>
  </si>
  <si>
    <r>
      <t>Total annual holding cost</t>
    </r>
    <r>
      <rPr>
        <b/>
        <sz val="12"/>
        <color theme="1"/>
        <rFont val="Times New Roman"/>
        <family val="1"/>
      </rPr>
      <t xml:space="preserve"> = (Q/2)*H;  </t>
    </r>
  </si>
  <si>
    <r>
      <t>Total annual ordering cost</t>
    </r>
    <r>
      <rPr>
        <b/>
        <sz val="12"/>
        <color theme="1"/>
        <rFont val="Times New Roman"/>
        <family val="1"/>
      </rPr>
      <t xml:space="preserve"> = (D/Q)*S.</t>
    </r>
  </si>
  <si>
    <r>
      <t>Total annual inventory cost</t>
    </r>
    <r>
      <rPr>
        <b/>
        <sz val="12"/>
        <color theme="1"/>
        <rFont val="Times New Roman"/>
        <family val="1"/>
      </rPr>
      <t xml:space="preserve"> = total annual holding cost + total annual ordering cost.</t>
    </r>
  </si>
  <si>
    <t>Question 2</t>
  </si>
  <si>
    <r>
      <t xml:space="preserve">Key </t>
    </r>
    <r>
      <rPr>
        <sz val="12"/>
        <color rgb="FF000000"/>
        <rFont val="Times New Roman"/>
        <family val="1"/>
      </rPr>
      <t>Brightness</t>
    </r>
  </si>
  <si>
    <r>
      <t xml:space="preserve">Dead </t>
    </r>
    <r>
      <rPr>
        <sz val="12"/>
        <color theme="1"/>
        <rFont val="Times New Roman"/>
        <family val="1"/>
      </rPr>
      <t>Connections</t>
    </r>
  </si>
  <si>
    <r>
      <t xml:space="preserve">Sticky </t>
    </r>
    <r>
      <rPr>
        <sz val="12"/>
        <color theme="1"/>
        <rFont val="Times New Roman"/>
        <family val="1"/>
      </rPr>
      <t>Keys</t>
    </r>
  </si>
  <si>
    <t>#Q5. Pareto Chart</t>
  </si>
  <si>
    <t xml:space="preserve">Sticky Keys </t>
  </si>
  <si>
    <t xml:space="preserve">Key Brightness </t>
  </si>
  <si>
    <t xml:space="preserve">Dead Connections </t>
  </si>
  <si>
    <t xml:space="preserve">Cumulative Percentage </t>
  </si>
  <si>
    <t xml:space="preserve">Cumulative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</si>
</sst>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6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6" fontId="4" fillId="0" borderId="0" xfId="0" applyNumberFormat="1" applyFont="1"/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6" fontId="3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8" xfId="0" applyBorder="1"/>
    <xf numFmtId="0" fontId="2" fillId="0" borderId="8" xfId="0" applyFont="1" applyBorder="1"/>
    <xf numFmtId="0" fontId="0" fillId="0" borderId="8" xfId="0" applyBorder="1" applyAlignment="1">
      <alignment wrapText="1"/>
    </xf>
    <xf numFmtId="9" fontId="0" fillId="0" borderId="8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Average Defect</a:t>
            </a:r>
            <a:r>
              <a:rPr lang="en-US" sz="13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Rates by Type</a:t>
            </a:r>
            <a:endParaRPr lang="en-US" sz="13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956041119860017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 Set 1.'!$B$31:$B$35</c:f>
              <c:strCache>
                <c:ptCount val="5"/>
                <c:pt idx="0">
                  <c:v>Sticky Keys </c:v>
                </c:pt>
                <c:pt idx="1">
                  <c:v>Key Brightness </c:v>
                </c:pt>
                <c:pt idx="2">
                  <c:v>Dusting </c:v>
                </c:pt>
                <c:pt idx="3">
                  <c:v>Dead Connections </c:v>
                </c:pt>
                <c:pt idx="4">
                  <c:v>Scissor Mechanics</c:v>
                </c:pt>
              </c:strCache>
            </c:strRef>
          </c:cat>
          <c:val>
            <c:numRef>
              <c:f>'Q Set 1.'!$C$31:$C$35</c:f>
              <c:numCache>
                <c:formatCode>General</c:formatCode>
                <c:ptCount val="5"/>
                <c:pt idx="0">
                  <c:v>1.8</c:v>
                </c:pt>
                <c:pt idx="1">
                  <c:v>1.72</c:v>
                </c:pt>
                <c:pt idx="2">
                  <c:v>1.48</c:v>
                </c:pt>
                <c:pt idx="3">
                  <c:v>1.24</c:v>
                </c:pt>
                <c:pt idx="4">
                  <c:v>1.1599999999999999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1321712"/>
        <c:axId val="-191319536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'Q Set 1.'!$B$31:$B$35</c:f>
              <c:strCache>
                <c:ptCount val="5"/>
                <c:pt idx="0">
                  <c:v>Sticky Keys </c:v>
                </c:pt>
                <c:pt idx="1">
                  <c:v>Key Brightness </c:v>
                </c:pt>
                <c:pt idx="2">
                  <c:v>Dusting </c:v>
                </c:pt>
                <c:pt idx="3">
                  <c:v>Dead Connections </c:v>
                </c:pt>
                <c:pt idx="4">
                  <c:v>Scissor Mechanics</c:v>
                </c:pt>
              </c:strCache>
            </c:strRef>
          </c:cat>
          <c:val>
            <c:numRef>
              <c:f>'Q Set 1.'!$E$31:$E$35</c:f>
              <c:numCache>
                <c:formatCode>0%</c:formatCode>
                <c:ptCount val="5"/>
                <c:pt idx="0">
                  <c:v>0.24324324324324323</c:v>
                </c:pt>
                <c:pt idx="1">
                  <c:v>0.47567567567567565</c:v>
                </c:pt>
                <c:pt idx="2">
                  <c:v>0.67567567567567566</c:v>
                </c:pt>
                <c:pt idx="3">
                  <c:v>0.84324324324324318</c:v>
                </c:pt>
                <c:pt idx="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318992"/>
        <c:axId val="-191327152"/>
      </c:lineChart>
      <c:catAx>
        <c:axId val="-191321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Defect</a:t>
                </a:r>
                <a:r>
                  <a:rPr lang="en-US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Types</a:t>
                </a:r>
                <a:endParaRPr lang="en-US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2560550794216379"/>
              <c:y val="0.83477376469245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-191319536"/>
        <c:crosses val="autoZero"/>
        <c:auto val="1"/>
        <c:lblAlgn val="ctr"/>
        <c:lblOffset val="100"/>
        <c:noMultiLvlLbl val="0"/>
      </c:catAx>
      <c:valAx>
        <c:axId val="-19131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Average Defect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-191321712"/>
        <c:crosses val="autoZero"/>
        <c:crossBetween val="between"/>
      </c:valAx>
      <c:valAx>
        <c:axId val="-1913271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-191318992"/>
        <c:crosses val="max"/>
        <c:crossBetween val="between"/>
      </c:valAx>
      <c:catAx>
        <c:axId val="-19131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9132715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7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Total Inventory Cost Against Quantity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 Set 2'!$E$10</c:f>
              <c:strCache>
                <c:ptCount val="1"/>
                <c:pt idx="0">
                  <c:v>Total Inventory Cost</c:v>
                </c:pt>
              </c:strCache>
            </c:strRef>
          </c:tx>
          <c:spPr>
            <a:ln w="28575">
              <a:solidFill>
                <a:schemeClr val="accent1">
                  <a:alpha val="20000"/>
                </a:schemeClr>
              </a:solidFill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'Q Set 2'!$A$11:$A$30</c:f>
              <c:numCache>
                <c:formatCode>General</c:formatCode>
                <c:ptCount val="20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550</c:v>
                </c:pt>
                <c:pt idx="10">
                  <c:v>600</c:v>
                </c:pt>
                <c:pt idx="11">
                  <c:v>650</c:v>
                </c:pt>
                <c:pt idx="12">
                  <c:v>700</c:v>
                </c:pt>
                <c:pt idx="13">
                  <c:v>750</c:v>
                </c:pt>
                <c:pt idx="14">
                  <c:v>800</c:v>
                </c:pt>
                <c:pt idx="15">
                  <c:v>850</c:v>
                </c:pt>
                <c:pt idx="16">
                  <c:v>900</c:v>
                </c:pt>
                <c:pt idx="17">
                  <c:v>950</c:v>
                </c:pt>
                <c:pt idx="18">
                  <c:v>1000</c:v>
                </c:pt>
                <c:pt idx="19">
                  <c:v>1050</c:v>
                </c:pt>
              </c:numCache>
            </c:numRef>
          </c:xVal>
          <c:yVal>
            <c:numRef>
              <c:f>'Q Set 2'!$E$11:$E$30</c:f>
              <c:numCache>
                <c:formatCode>General</c:formatCode>
                <c:ptCount val="20"/>
                <c:pt idx="0">
                  <c:v>17400</c:v>
                </c:pt>
                <c:pt idx="1">
                  <c:v>26000</c:v>
                </c:pt>
                <c:pt idx="2">
                  <c:v>34600</c:v>
                </c:pt>
                <c:pt idx="3">
                  <c:v>43200</c:v>
                </c:pt>
                <c:pt idx="4">
                  <c:v>51800</c:v>
                </c:pt>
                <c:pt idx="5">
                  <c:v>60400</c:v>
                </c:pt>
                <c:pt idx="6">
                  <c:v>69000</c:v>
                </c:pt>
                <c:pt idx="7">
                  <c:v>77600</c:v>
                </c:pt>
                <c:pt idx="8">
                  <c:v>86200</c:v>
                </c:pt>
                <c:pt idx="9">
                  <c:v>94800</c:v>
                </c:pt>
                <c:pt idx="10">
                  <c:v>103400</c:v>
                </c:pt>
                <c:pt idx="11">
                  <c:v>112000</c:v>
                </c:pt>
                <c:pt idx="12">
                  <c:v>120600</c:v>
                </c:pt>
                <c:pt idx="13">
                  <c:v>129200</c:v>
                </c:pt>
                <c:pt idx="14">
                  <c:v>137800</c:v>
                </c:pt>
                <c:pt idx="15">
                  <c:v>146400</c:v>
                </c:pt>
                <c:pt idx="16">
                  <c:v>155000</c:v>
                </c:pt>
                <c:pt idx="17">
                  <c:v>163600</c:v>
                </c:pt>
                <c:pt idx="18">
                  <c:v>172200</c:v>
                </c:pt>
                <c:pt idx="19" formatCode="&quot;$&quot;#,##0_);[Red]\(&quot;$&quot;#,##0\)">
                  <c:v>180800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0407168"/>
        <c:axId val="-190404448"/>
      </c:scatterChart>
      <c:valAx>
        <c:axId val="-19040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Axis Title</a:t>
                </a:r>
              </a:p>
            </c:rich>
          </c:tx>
          <c:layout>
            <c:manualLayout>
              <c:xMode val="edge"/>
              <c:yMode val="edge"/>
              <c:x val="0.488172353455818"/>
              <c:y val="0.88432852143482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-190404448"/>
        <c:crosses val="autoZero"/>
        <c:crossBetween val="midCat"/>
      </c:valAx>
      <c:valAx>
        <c:axId val="-19040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Total Inventory Cost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-190407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4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>
        <a:solidFill>
          <a:schemeClr val="phClr">
            <a:alpha val="20000"/>
          </a:schemeClr>
        </a:solidFill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1123949</xdr:colOff>
      <xdr:row>36</xdr:row>
      <xdr:rowOff>1</xdr:rowOff>
    </xdr:from>
    <xdr:to>
      <xdr:col>6</xdr:col>
      <xdr:colOff>1733550</xdr:colOff>
      <xdr:row>54</xdr:row>
      <xdr:rowOff>76201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33</xdr:row>
      <xdr:rowOff>0</xdr:rowOff>
    </xdr:from>
    <xdr:to>
      <xdr:col>4</xdr:col>
      <xdr:colOff>3124200</xdr:colOff>
      <xdr:row>49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xlsx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 Set 1"/>
      <sheetName val="Question Set 2"/>
    </sheetNames>
    <sheetDataSet>
      <sheetData sheetId="0" refreshError="1"/>
      <sheetData sheetId="1">
        <row r="10">
          <cell r="E10" t="str">
            <v>Total Inventory Cost</v>
          </cell>
        </row>
        <row r="11">
          <cell r="A11">
            <v>100</v>
          </cell>
          <cell r="E11">
            <v>17400</v>
          </cell>
        </row>
        <row r="12">
          <cell r="A12">
            <v>150</v>
          </cell>
          <cell r="E12">
            <v>26000</v>
          </cell>
        </row>
        <row r="13">
          <cell r="A13">
            <v>200</v>
          </cell>
          <cell r="E13">
            <v>34600</v>
          </cell>
        </row>
        <row r="14">
          <cell r="A14">
            <v>250</v>
          </cell>
          <cell r="E14">
            <v>43200</v>
          </cell>
        </row>
        <row r="15">
          <cell r="A15">
            <v>300</v>
          </cell>
          <cell r="E15">
            <v>51800</v>
          </cell>
        </row>
        <row r="16">
          <cell r="A16">
            <v>350</v>
          </cell>
          <cell r="E16">
            <v>60400</v>
          </cell>
        </row>
        <row r="17">
          <cell r="A17">
            <v>400</v>
          </cell>
          <cell r="E17">
            <v>69000</v>
          </cell>
        </row>
        <row r="18">
          <cell r="A18">
            <v>450</v>
          </cell>
          <cell r="E18">
            <v>77600</v>
          </cell>
        </row>
        <row r="19">
          <cell r="A19">
            <v>500</v>
          </cell>
          <cell r="E19">
            <v>86200</v>
          </cell>
        </row>
        <row r="20">
          <cell r="A20">
            <v>550</v>
          </cell>
          <cell r="E20">
            <v>94800</v>
          </cell>
        </row>
        <row r="21">
          <cell r="A21">
            <v>600</v>
          </cell>
          <cell r="E21">
            <v>103400</v>
          </cell>
        </row>
        <row r="22">
          <cell r="A22">
            <v>650</v>
          </cell>
          <cell r="E22">
            <v>112000</v>
          </cell>
        </row>
        <row r="23">
          <cell r="A23">
            <v>700</v>
          </cell>
          <cell r="E23">
            <v>120600</v>
          </cell>
        </row>
        <row r="24">
          <cell r="A24">
            <v>750</v>
          </cell>
          <cell r="E24">
            <v>129200</v>
          </cell>
        </row>
        <row r="25">
          <cell r="A25">
            <v>800</v>
          </cell>
          <cell r="E25">
            <v>137800</v>
          </cell>
        </row>
        <row r="26">
          <cell r="A26">
            <v>850</v>
          </cell>
          <cell r="E26">
            <v>146400</v>
          </cell>
        </row>
        <row r="27">
          <cell r="A27">
            <v>900</v>
          </cell>
          <cell r="E27">
            <v>155000</v>
          </cell>
        </row>
        <row r="28">
          <cell r="A28">
            <v>950</v>
          </cell>
          <cell r="E28">
            <v>163600</v>
          </cell>
        </row>
        <row r="29">
          <cell r="A29">
            <v>1000</v>
          </cell>
          <cell r="E29">
            <v>172200</v>
          </cell>
        </row>
        <row r="30">
          <cell r="A30">
            <v>1050</v>
          </cell>
          <cell r="E30">
            <v>180800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5" workbookViewId="0">
      <selection activeCell="K10" sqref="K10"/>
    </sheetView>
  </sheetViews>
  <sheetFormatPr defaultRowHeight="15" x14ac:dyDescent="0.25"/>
  <cols>
    <col min="1" max="1" width="9.42578125" customWidth="1"/>
    <col min="2" max="2" width="17.140625" customWidth="1"/>
    <col min="3" max="3" width="11.5703125" customWidth="1"/>
    <col min="4" max="4" width="18.140625" customWidth="1"/>
    <col min="5" max="5" width="18.5703125" customWidth="1"/>
    <col min="6" max="6" width="15" customWidth="1"/>
    <col min="7" max="7" width="32.7109375" customWidth="1"/>
  </cols>
  <sheetData>
    <row r="1" spans="1:7" ht="48" thickBot="1" x14ac:dyDescent="0.3">
      <c r="A1" s="19" t="s">
        <v>1</v>
      </c>
      <c r="B1" s="21" t="s">
        <v>28</v>
      </c>
      <c r="C1" s="23" t="s">
        <v>26</v>
      </c>
      <c r="D1" s="23" t="s">
        <v>2</v>
      </c>
      <c r="E1" s="24" t="s">
        <v>27</v>
      </c>
      <c r="F1" s="25" t="s">
        <v>3</v>
      </c>
      <c r="G1" s="17" t="s">
        <v>4</v>
      </c>
    </row>
    <row r="2" spans="1:7" ht="33" customHeight="1" thickBot="1" x14ac:dyDescent="0.3">
      <c r="A2" s="20"/>
      <c r="B2" s="22" t="s">
        <v>0</v>
      </c>
      <c r="C2" s="22"/>
      <c r="D2" s="22"/>
      <c r="E2" s="22"/>
      <c r="F2" s="22"/>
      <c r="G2" s="13" t="s">
        <v>25</v>
      </c>
    </row>
    <row r="3" spans="1:7" ht="16.5" thickBot="1" x14ac:dyDescent="0.3">
      <c r="A3" s="14">
        <v>23</v>
      </c>
      <c r="B3" s="16">
        <v>2</v>
      </c>
      <c r="C3" s="16">
        <v>1</v>
      </c>
      <c r="D3" s="15">
        <v>6</v>
      </c>
      <c r="E3" s="16">
        <v>3</v>
      </c>
      <c r="F3" s="16">
        <v>1</v>
      </c>
      <c r="G3" s="13">
        <f>SUM(B3:F3)</f>
        <v>13</v>
      </c>
    </row>
    <row r="4" spans="1:7" ht="16.5" thickBot="1" x14ac:dyDescent="0.3">
      <c r="A4" s="14">
        <v>3</v>
      </c>
      <c r="B4" s="16">
        <v>5</v>
      </c>
      <c r="C4" s="16">
        <v>3</v>
      </c>
      <c r="D4" s="16">
        <v>1</v>
      </c>
      <c r="E4" s="16">
        <v>1</v>
      </c>
      <c r="F4" s="15">
        <v>2</v>
      </c>
      <c r="G4" s="13">
        <f>SUM(B4:F4)</f>
        <v>12</v>
      </c>
    </row>
    <row r="5" spans="1:7" ht="16.5" thickBot="1" x14ac:dyDescent="0.3">
      <c r="A5" s="14">
        <v>7</v>
      </c>
      <c r="B5" s="16">
        <v>3</v>
      </c>
      <c r="C5" s="16">
        <v>3</v>
      </c>
      <c r="D5" s="16">
        <v>2</v>
      </c>
      <c r="E5" s="16">
        <v>2</v>
      </c>
      <c r="F5" s="16">
        <v>1</v>
      </c>
      <c r="G5" s="13">
        <f>SUM(B5:F5)</f>
        <v>11</v>
      </c>
    </row>
    <row r="6" spans="1:7" ht="16.5" thickBot="1" x14ac:dyDescent="0.3">
      <c r="A6" s="14">
        <v>11</v>
      </c>
      <c r="B6" s="16">
        <v>3</v>
      </c>
      <c r="C6" s="16">
        <v>2</v>
      </c>
      <c r="D6" s="16">
        <v>2</v>
      </c>
      <c r="E6" s="16">
        <v>3</v>
      </c>
      <c r="F6" s="16">
        <v>1</v>
      </c>
      <c r="G6" s="13">
        <f>SUM(B6:F6)</f>
        <v>11</v>
      </c>
    </row>
    <row r="7" spans="1:7" ht="16.5" thickBot="1" x14ac:dyDescent="0.3">
      <c r="A7" s="14">
        <v>15</v>
      </c>
      <c r="B7" s="16">
        <v>2</v>
      </c>
      <c r="C7" s="16">
        <v>1</v>
      </c>
      <c r="D7" s="15">
        <v>4</v>
      </c>
      <c r="E7" s="16">
        <v>2</v>
      </c>
      <c r="F7" s="15">
        <v>2</v>
      </c>
      <c r="G7" s="13">
        <f>SUM(B7:F7)</f>
        <v>11</v>
      </c>
    </row>
    <row r="8" spans="1:7" ht="16.5" thickBot="1" x14ac:dyDescent="0.3">
      <c r="A8" s="14">
        <v>18</v>
      </c>
      <c r="B8" s="16">
        <v>3</v>
      </c>
      <c r="C8" s="16">
        <v>3</v>
      </c>
      <c r="D8" s="16">
        <v>2</v>
      </c>
      <c r="E8" s="16">
        <v>2</v>
      </c>
      <c r="F8" s="16">
        <v>0</v>
      </c>
      <c r="G8" s="13">
        <f>SUM(B8:F8)</f>
        <v>10</v>
      </c>
    </row>
    <row r="9" spans="1:7" ht="16.5" thickBot="1" x14ac:dyDescent="0.3">
      <c r="A9" s="14">
        <v>5</v>
      </c>
      <c r="B9" s="16">
        <v>0</v>
      </c>
      <c r="C9" s="16">
        <v>3</v>
      </c>
      <c r="D9" s="16">
        <v>3</v>
      </c>
      <c r="E9" s="16">
        <v>2</v>
      </c>
      <c r="F9" s="16">
        <v>1</v>
      </c>
      <c r="G9" s="13">
        <f>SUM(B9:F9)</f>
        <v>9</v>
      </c>
    </row>
    <row r="10" spans="1:7" ht="16.5" thickBot="1" x14ac:dyDescent="0.3">
      <c r="A10" s="14">
        <v>25</v>
      </c>
      <c r="B10" s="16">
        <v>4</v>
      </c>
      <c r="C10" s="15">
        <v>2</v>
      </c>
      <c r="D10" s="16">
        <v>0</v>
      </c>
      <c r="E10" s="16">
        <v>1</v>
      </c>
      <c r="F10" s="16">
        <v>2</v>
      </c>
      <c r="G10" s="13">
        <f>SUM(B10:F10)</f>
        <v>9</v>
      </c>
    </row>
    <row r="11" spans="1:7" ht="16.5" thickBot="1" x14ac:dyDescent="0.3">
      <c r="A11" s="14">
        <v>1</v>
      </c>
      <c r="B11" s="16">
        <v>1</v>
      </c>
      <c r="C11" s="15">
        <v>4</v>
      </c>
      <c r="D11" s="15">
        <v>2</v>
      </c>
      <c r="E11" s="16">
        <v>0</v>
      </c>
      <c r="F11" s="15">
        <v>1</v>
      </c>
      <c r="G11" s="13">
        <f>SUM(B11:F11)</f>
        <v>8</v>
      </c>
    </row>
    <row r="12" spans="1:7" ht="16.5" thickBot="1" x14ac:dyDescent="0.3">
      <c r="A12" s="14">
        <v>2</v>
      </c>
      <c r="B12" s="16">
        <v>2</v>
      </c>
      <c r="C12" s="16">
        <v>2</v>
      </c>
      <c r="D12" s="16">
        <v>3</v>
      </c>
      <c r="E12" s="16">
        <v>0</v>
      </c>
      <c r="F12" s="16">
        <v>0</v>
      </c>
      <c r="G12" s="13">
        <f>SUM(B12:F12)</f>
        <v>7</v>
      </c>
    </row>
    <row r="13" spans="1:7" ht="16.5" thickBot="1" x14ac:dyDescent="0.3">
      <c r="A13" s="14">
        <v>4</v>
      </c>
      <c r="B13" s="16">
        <v>0</v>
      </c>
      <c r="C13" s="16">
        <v>3</v>
      </c>
      <c r="D13" s="16">
        <v>2</v>
      </c>
      <c r="E13" s="16">
        <v>2</v>
      </c>
      <c r="F13" s="16">
        <v>0</v>
      </c>
      <c r="G13" s="13">
        <f>SUM(B13:F13)</f>
        <v>7</v>
      </c>
    </row>
    <row r="14" spans="1:7" ht="16.5" thickBot="1" x14ac:dyDescent="0.3">
      <c r="A14" s="14">
        <v>13</v>
      </c>
      <c r="B14" s="16">
        <v>2</v>
      </c>
      <c r="C14" s="16">
        <v>1</v>
      </c>
      <c r="D14" s="16">
        <v>0</v>
      </c>
      <c r="E14" s="16">
        <v>0</v>
      </c>
      <c r="F14" s="15">
        <v>4</v>
      </c>
      <c r="G14" s="13">
        <f>SUM(B14:F14)</f>
        <v>7</v>
      </c>
    </row>
    <row r="15" spans="1:7" ht="16.5" thickBot="1" x14ac:dyDescent="0.3">
      <c r="A15" s="14">
        <v>19</v>
      </c>
      <c r="B15" s="16">
        <v>0</v>
      </c>
      <c r="C15" s="16">
        <v>1</v>
      </c>
      <c r="D15" s="16">
        <v>3</v>
      </c>
      <c r="E15" s="16">
        <v>0</v>
      </c>
      <c r="F15" s="16">
        <v>3</v>
      </c>
      <c r="G15" s="13">
        <f>SUM(B15:F15)</f>
        <v>7</v>
      </c>
    </row>
    <row r="16" spans="1:7" ht="16.5" thickBot="1" x14ac:dyDescent="0.3">
      <c r="A16" s="14">
        <v>21</v>
      </c>
      <c r="B16" s="16">
        <v>3</v>
      </c>
      <c r="C16" s="16">
        <v>1</v>
      </c>
      <c r="D16" s="16">
        <v>0</v>
      </c>
      <c r="E16" s="16">
        <v>3</v>
      </c>
      <c r="F16" s="16">
        <v>0</v>
      </c>
      <c r="G16" s="13">
        <f>SUM(B16:F16)</f>
        <v>7</v>
      </c>
    </row>
    <row r="17" spans="1:7" ht="16.5" thickBot="1" x14ac:dyDescent="0.3">
      <c r="A17" s="14">
        <v>22</v>
      </c>
      <c r="B17" s="16">
        <v>3</v>
      </c>
      <c r="C17" s="16">
        <v>2</v>
      </c>
      <c r="D17" s="16">
        <v>2</v>
      </c>
      <c r="E17" s="16">
        <v>0</v>
      </c>
      <c r="F17" s="16">
        <v>0</v>
      </c>
      <c r="G17" s="13">
        <f>SUM(B17:F17)</f>
        <v>7</v>
      </c>
    </row>
    <row r="18" spans="1:7" ht="16.5" thickBot="1" x14ac:dyDescent="0.3">
      <c r="A18" s="14">
        <v>10</v>
      </c>
      <c r="B18" s="16">
        <v>1</v>
      </c>
      <c r="C18" s="16">
        <v>2</v>
      </c>
      <c r="D18" s="16">
        <v>0</v>
      </c>
      <c r="E18" s="15">
        <v>1</v>
      </c>
      <c r="F18" s="16">
        <v>2</v>
      </c>
      <c r="G18" s="13">
        <f>SUM(B18:F18)</f>
        <v>6</v>
      </c>
    </row>
    <row r="19" spans="1:7" ht="16.5" thickBot="1" x14ac:dyDescent="0.3">
      <c r="A19" s="14">
        <v>12</v>
      </c>
      <c r="B19" s="16">
        <v>1</v>
      </c>
      <c r="C19" s="16">
        <v>1</v>
      </c>
      <c r="D19" s="16">
        <v>0</v>
      </c>
      <c r="E19" s="16">
        <v>2</v>
      </c>
      <c r="F19" s="16">
        <v>2</v>
      </c>
      <c r="G19" s="13">
        <f>SUM(B19:F19)</f>
        <v>6</v>
      </c>
    </row>
    <row r="20" spans="1:7" ht="16.5" thickBot="1" x14ac:dyDescent="0.3">
      <c r="A20" s="14">
        <v>16</v>
      </c>
      <c r="B20" s="16">
        <v>1</v>
      </c>
      <c r="C20" s="16">
        <v>0</v>
      </c>
      <c r="D20" s="16">
        <v>1</v>
      </c>
      <c r="E20" s="16">
        <v>3</v>
      </c>
      <c r="F20" s="16">
        <v>1</v>
      </c>
      <c r="G20" s="13">
        <f>SUM(B20:F20)</f>
        <v>6</v>
      </c>
    </row>
    <row r="21" spans="1:7" ht="16.5" thickBot="1" x14ac:dyDescent="0.3">
      <c r="A21" s="14">
        <v>6</v>
      </c>
      <c r="B21" s="16">
        <v>0</v>
      </c>
      <c r="C21" s="15">
        <v>2</v>
      </c>
      <c r="D21" s="16">
        <v>1</v>
      </c>
      <c r="E21" s="16">
        <v>0</v>
      </c>
      <c r="F21" s="15">
        <v>2</v>
      </c>
      <c r="G21" s="13">
        <f>SUM(B21:F21)</f>
        <v>5</v>
      </c>
    </row>
    <row r="22" spans="1:7" ht="16.5" thickBot="1" x14ac:dyDescent="0.3">
      <c r="A22" s="14">
        <v>20</v>
      </c>
      <c r="B22" s="16">
        <v>1</v>
      </c>
      <c r="C22" s="16">
        <v>2</v>
      </c>
      <c r="D22" s="16">
        <v>0</v>
      </c>
      <c r="E22" s="16">
        <v>0</v>
      </c>
      <c r="F22" s="16">
        <v>2</v>
      </c>
      <c r="G22" s="13">
        <f>SUM(B22:F22)</f>
        <v>5</v>
      </c>
    </row>
    <row r="23" spans="1:7" ht="16.5" thickBot="1" x14ac:dyDescent="0.3">
      <c r="A23" s="14">
        <v>24</v>
      </c>
      <c r="B23" s="16">
        <v>3</v>
      </c>
      <c r="C23" s="16">
        <v>0</v>
      </c>
      <c r="D23" s="16">
        <v>0</v>
      </c>
      <c r="E23" s="16">
        <v>0</v>
      </c>
      <c r="F23" s="16">
        <v>2</v>
      </c>
      <c r="G23" s="13">
        <f>SUM(B23:F23)</f>
        <v>5</v>
      </c>
    </row>
    <row r="24" spans="1:7" ht="16.5" thickBot="1" x14ac:dyDescent="0.3">
      <c r="A24" s="14">
        <v>8</v>
      </c>
      <c r="B24" s="16">
        <v>1</v>
      </c>
      <c r="C24" s="16">
        <v>1</v>
      </c>
      <c r="D24" s="16">
        <v>2</v>
      </c>
      <c r="E24" s="16">
        <v>0</v>
      </c>
      <c r="F24" s="16">
        <v>0</v>
      </c>
      <c r="G24" s="13">
        <f>SUM(B24:F24)</f>
        <v>4</v>
      </c>
    </row>
    <row r="25" spans="1:7" ht="16.5" thickBot="1" x14ac:dyDescent="0.3">
      <c r="A25" s="14">
        <v>9</v>
      </c>
      <c r="B25" s="16">
        <v>1</v>
      </c>
      <c r="C25" s="16">
        <v>0</v>
      </c>
      <c r="D25" s="16">
        <v>0</v>
      </c>
      <c r="E25" s="16">
        <v>3</v>
      </c>
      <c r="F25" s="16">
        <v>0</v>
      </c>
      <c r="G25" s="13">
        <f>SUM(B25:F25)</f>
        <v>4</v>
      </c>
    </row>
    <row r="26" spans="1:7" ht="16.5" thickBot="1" x14ac:dyDescent="0.3">
      <c r="A26" s="14">
        <v>14</v>
      </c>
      <c r="B26" s="16">
        <v>1</v>
      </c>
      <c r="C26" s="16">
        <v>2</v>
      </c>
      <c r="D26" s="16">
        <v>0</v>
      </c>
      <c r="E26" s="16">
        <v>1</v>
      </c>
      <c r="F26" s="16">
        <v>0</v>
      </c>
      <c r="G26" s="13">
        <f>SUM(B26:F26)</f>
        <v>4</v>
      </c>
    </row>
    <row r="27" spans="1:7" ht="16.5" thickBot="1" x14ac:dyDescent="0.3">
      <c r="A27" s="14">
        <v>17</v>
      </c>
      <c r="B27" s="16">
        <v>2</v>
      </c>
      <c r="C27" s="16">
        <v>1</v>
      </c>
      <c r="D27" s="16">
        <v>1</v>
      </c>
      <c r="E27" s="16">
        <v>0</v>
      </c>
      <c r="F27" s="16">
        <v>0</v>
      </c>
      <c r="G27" s="13">
        <f>SUM(B27:F27)</f>
        <v>4</v>
      </c>
    </row>
    <row r="28" spans="1:7" ht="15.75" x14ac:dyDescent="0.25">
      <c r="B28" s="18">
        <f>AVERAGE(B3:B27)</f>
        <v>1.8</v>
      </c>
      <c r="C28" s="18">
        <f>AVERAGE(C3:C27)</f>
        <v>1.72</v>
      </c>
      <c r="D28" s="18">
        <f>AVERAGE(D3:D27)</f>
        <v>1.48</v>
      </c>
      <c r="E28" s="18">
        <f>AVERAGE(E3:E27)</f>
        <v>1.24</v>
      </c>
      <c r="F28" s="18">
        <f>AVERAGE(F3:F27)</f>
        <v>1.1599999999999999</v>
      </c>
    </row>
    <row r="30" spans="1:7" ht="30" x14ac:dyDescent="0.25">
      <c r="B30" s="27" t="s">
        <v>29</v>
      </c>
      <c r="C30" s="26"/>
      <c r="D30" s="28" t="s">
        <v>34</v>
      </c>
      <c r="E30" s="28" t="s">
        <v>33</v>
      </c>
    </row>
    <row r="31" spans="1:7" x14ac:dyDescent="0.25">
      <c r="B31" s="26" t="s">
        <v>30</v>
      </c>
      <c r="C31" s="26">
        <f>B28</f>
        <v>1.8</v>
      </c>
      <c r="D31" s="26">
        <f>C31</f>
        <v>1.8</v>
      </c>
      <c r="E31" s="29">
        <f>D31/$D$35</f>
        <v>0.24324324324324323</v>
      </c>
    </row>
    <row r="32" spans="1:7" x14ac:dyDescent="0.25">
      <c r="B32" s="26" t="s">
        <v>31</v>
      </c>
      <c r="C32" s="26">
        <f>C28</f>
        <v>1.72</v>
      </c>
      <c r="D32" s="26">
        <f>D31+C32</f>
        <v>3.52</v>
      </c>
      <c r="E32" s="29">
        <f t="shared" ref="E32:E35" si="0">D32/$D$35</f>
        <v>0.47567567567567565</v>
      </c>
    </row>
    <row r="33" spans="2:5" x14ac:dyDescent="0.25">
      <c r="B33" s="26" t="s">
        <v>2</v>
      </c>
      <c r="C33" s="26">
        <f>D28</f>
        <v>1.48</v>
      </c>
      <c r="D33" s="26">
        <f t="shared" ref="D33:D35" si="1">D32+C33</f>
        <v>5</v>
      </c>
      <c r="E33" s="29">
        <f t="shared" si="0"/>
        <v>0.67567567567567566</v>
      </c>
    </row>
    <row r="34" spans="2:5" x14ac:dyDescent="0.25">
      <c r="B34" s="26" t="s">
        <v>32</v>
      </c>
      <c r="C34" s="26">
        <f>E28</f>
        <v>1.24</v>
      </c>
      <c r="D34" s="26">
        <f t="shared" si="1"/>
        <v>6.24</v>
      </c>
      <c r="E34" s="29">
        <f t="shared" si="0"/>
        <v>0.84324324324324318</v>
      </c>
    </row>
    <row r="35" spans="2:5" x14ac:dyDescent="0.25">
      <c r="B35" s="26" t="s">
        <v>3</v>
      </c>
      <c r="C35" s="26">
        <f>F28</f>
        <v>1.1599999999999999</v>
      </c>
      <c r="D35" s="26">
        <f>D34+C35</f>
        <v>7.4</v>
      </c>
      <c r="E35" s="29">
        <f t="shared" si="0"/>
        <v>1</v>
      </c>
    </row>
  </sheetData>
  <sortState ref="A1:G28">
    <sortCondition descending="1" ref="G3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E40" sqref="E40"/>
    </sheetView>
  </sheetViews>
  <sheetFormatPr defaultRowHeight="15.75" x14ac:dyDescent="0.25"/>
  <cols>
    <col min="1" max="1" width="32.5703125" style="1" customWidth="1"/>
    <col min="2" max="2" width="13.7109375" style="1" customWidth="1"/>
    <col min="3" max="3" width="15.5703125" style="1" customWidth="1"/>
    <col min="4" max="4" width="13.7109375" style="1" customWidth="1"/>
    <col min="5" max="5" width="81.5703125" style="1" customWidth="1"/>
    <col min="6" max="16384" width="9.140625" style="1"/>
  </cols>
  <sheetData>
    <row r="1" spans="1:5" x14ac:dyDescent="0.25">
      <c r="A1" s="1" t="s">
        <v>5</v>
      </c>
      <c r="B1" s="1">
        <v>500</v>
      </c>
    </row>
    <row r="2" spans="1:5" x14ac:dyDescent="0.25">
      <c r="A2" s="1" t="s">
        <v>6</v>
      </c>
      <c r="B2" s="1">
        <v>26000</v>
      </c>
      <c r="E2" s="11" t="s">
        <v>22</v>
      </c>
    </row>
    <row r="3" spans="1:5" x14ac:dyDescent="0.25">
      <c r="A3" s="1" t="s">
        <v>7</v>
      </c>
      <c r="B3" s="2">
        <v>140</v>
      </c>
      <c r="C3" s="2"/>
      <c r="E3" s="11" t="s">
        <v>23</v>
      </c>
    </row>
    <row r="4" spans="1:5" x14ac:dyDescent="0.25">
      <c r="A4" s="1" t="s">
        <v>8</v>
      </c>
      <c r="B4" s="2">
        <v>32</v>
      </c>
      <c r="C4" s="2"/>
      <c r="E4" s="12" t="s">
        <v>24</v>
      </c>
    </row>
    <row r="5" spans="1:5" x14ac:dyDescent="0.25">
      <c r="A5" s="1" t="s">
        <v>9</v>
      </c>
      <c r="B5" s="2">
        <v>200</v>
      </c>
      <c r="C5" s="2"/>
    </row>
    <row r="6" spans="1:5" x14ac:dyDescent="0.25">
      <c r="A6" s="3" t="s">
        <v>16</v>
      </c>
      <c r="B6" s="3">
        <f>SQRT((2*B2*B5/B4))</f>
        <v>570.08771254956901</v>
      </c>
      <c r="C6" s="4" t="s">
        <v>17</v>
      </c>
    </row>
    <row r="7" spans="1:5" x14ac:dyDescent="0.25">
      <c r="A7" s="3" t="s">
        <v>10</v>
      </c>
      <c r="B7" s="5">
        <f>(B1/2)*B4</f>
        <v>8000</v>
      </c>
      <c r="C7" s="4" t="s">
        <v>18</v>
      </c>
    </row>
    <row r="8" spans="1:5" x14ac:dyDescent="0.25">
      <c r="A8" s="3" t="s">
        <v>11</v>
      </c>
      <c r="B8" s="5">
        <f>(B2/B1)*B3</f>
        <v>7280</v>
      </c>
      <c r="C8" s="4" t="s">
        <v>19</v>
      </c>
    </row>
    <row r="9" spans="1:5" x14ac:dyDescent="0.25">
      <c r="A9" s="6" t="s">
        <v>20</v>
      </c>
      <c r="B9" s="6"/>
      <c r="C9" s="6"/>
      <c r="D9" s="6"/>
      <c r="E9" s="6"/>
    </row>
    <row r="10" spans="1:5" x14ac:dyDescent="0.25">
      <c r="A10" s="7" t="s">
        <v>12</v>
      </c>
      <c r="B10" s="7" t="s">
        <v>13</v>
      </c>
      <c r="C10" s="7" t="s">
        <v>14</v>
      </c>
      <c r="D10" s="7" t="s">
        <v>8</v>
      </c>
      <c r="E10" s="7" t="s">
        <v>15</v>
      </c>
    </row>
    <row r="11" spans="1:5" x14ac:dyDescent="0.25">
      <c r="A11" s="8">
        <v>100</v>
      </c>
      <c r="B11" s="9">
        <f>$B$3</f>
        <v>140</v>
      </c>
      <c r="C11" s="9">
        <f>$B$5</f>
        <v>200</v>
      </c>
      <c r="D11" s="9">
        <f>$B$4</f>
        <v>32</v>
      </c>
      <c r="E11" s="8">
        <f>(A11*B11+C11)+D11*A11</f>
        <v>17400</v>
      </c>
    </row>
    <row r="12" spans="1:5" x14ac:dyDescent="0.25">
      <c r="A12" s="8">
        <f>A11+50</f>
        <v>150</v>
      </c>
      <c r="B12" s="9">
        <f t="shared" ref="B12:B30" si="0">$B$3</f>
        <v>140</v>
      </c>
      <c r="C12" s="9">
        <f t="shared" ref="C12:C30" si="1">$B$5</f>
        <v>200</v>
      </c>
      <c r="D12" s="9">
        <f t="shared" ref="D12:D30" si="2">$B$4</f>
        <v>32</v>
      </c>
      <c r="E12" s="8">
        <f>(A12*B12+C12)+D12*A12</f>
        <v>26000</v>
      </c>
    </row>
    <row r="13" spans="1:5" x14ac:dyDescent="0.25">
      <c r="A13" s="8">
        <f>A12+50</f>
        <v>200</v>
      </c>
      <c r="B13" s="9">
        <f t="shared" si="0"/>
        <v>140</v>
      </c>
      <c r="C13" s="9">
        <f t="shared" si="1"/>
        <v>200</v>
      </c>
      <c r="D13" s="9">
        <f t="shared" si="2"/>
        <v>32</v>
      </c>
      <c r="E13" s="8">
        <f>(A13*B13+C13)+D13*A13</f>
        <v>34600</v>
      </c>
    </row>
    <row r="14" spans="1:5" x14ac:dyDescent="0.25">
      <c r="A14" s="8">
        <f>A13+50</f>
        <v>250</v>
      </c>
      <c r="B14" s="9">
        <f t="shared" si="0"/>
        <v>140</v>
      </c>
      <c r="C14" s="9">
        <f t="shared" si="1"/>
        <v>200</v>
      </c>
      <c r="D14" s="9">
        <f t="shared" si="2"/>
        <v>32</v>
      </c>
      <c r="E14" s="8">
        <f>(A14*B14+C14)+D14*A14</f>
        <v>43200</v>
      </c>
    </row>
    <row r="15" spans="1:5" x14ac:dyDescent="0.25">
      <c r="A15" s="8">
        <f>A14+50</f>
        <v>300</v>
      </c>
      <c r="B15" s="9">
        <f t="shared" si="0"/>
        <v>140</v>
      </c>
      <c r="C15" s="9">
        <f t="shared" si="1"/>
        <v>200</v>
      </c>
      <c r="D15" s="9">
        <f t="shared" si="2"/>
        <v>32</v>
      </c>
      <c r="E15" s="8">
        <f>(A15*B15+C15)+D15*A15</f>
        <v>51800</v>
      </c>
    </row>
    <row r="16" spans="1:5" x14ac:dyDescent="0.25">
      <c r="A16" s="8">
        <f>A15+50</f>
        <v>350</v>
      </c>
      <c r="B16" s="9">
        <f t="shared" si="0"/>
        <v>140</v>
      </c>
      <c r="C16" s="9">
        <f t="shared" si="1"/>
        <v>200</v>
      </c>
      <c r="D16" s="9">
        <f t="shared" si="2"/>
        <v>32</v>
      </c>
      <c r="E16" s="8">
        <f>(A16*B16+C16)+D16*A16</f>
        <v>60400</v>
      </c>
    </row>
    <row r="17" spans="1:5" x14ac:dyDescent="0.25">
      <c r="A17" s="8">
        <f>A16+50</f>
        <v>400</v>
      </c>
      <c r="B17" s="9">
        <f t="shared" si="0"/>
        <v>140</v>
      </c>
      <c r="C17" s="9">
        <f t="shared" si="1"/>
        <v>200</v>
      </c>
      <c r="D17" s="9">
        <f t="shared" si="2"/>
        <v>32</v>
      </c>
      <c r="E17" s="8">
        <f>(A17*B17+C17)+D17*A17</f>
        <v>69000</v>
      </c>
    </row>
    <row r="18" spans="1:5" x14ac:dyDescent="0.25">
      <c r="A18" s="8">
        <f>A17+50</f>
        <v>450</v>
      </c>
      <c r="B18" s="9">
        <f t="shared" si="0"/>
        <v>140</v>
      </c>
      <c r="C18" s="9">
        <f t="shared" si="1"/>
        <v>200</v>
      </c>
      <c r="D18" s="9">
        <f t="shared" si="2"/>
        <v>32</v>
      </c>
      <c r="E18" s="8">
        <f>(A18*B18+C18)+D18*A18</f>
        <v>77600</v>
      </c>
    </row>
    <row r="19" spans="1:5" x14ac:dyDescent="0.25">
      <c r="A19" s="8">
        <f>A18+50</f>
        <v>500</v>
      </c>
      <c r="B19" s="9">
        <f t="shared" si="0"/>
        <v>140</v>
      </c>
      <c r="C19" s="9">
        <f t="shared" si="1"/>
        <v>200</v>
      </c>
      <c r="D19" s="9">
        <f t="shared" si="2"/>
        <v>32</v>
      </c>
      <c r="E19" s="8">
        <f>(A19*B19+C19)+D19*A19</f>
        <v>86200</v>
      </c>
    </row>
    <row r="20" spans="1:5" x14ac:dyDescent="0.25">
      <c r="A20" s="8">
        <f>A19+50</f>
        <v>550</v>
      </c>
      <c r="B20" s="9">
        <f t="shared" si="0"/>
        <v>140</v>
      </c>
      <c r="C20" s="9">
        <f t="shared" si="1"/>
        <v>200</v>
      </c>
      <c r="D20" s="9">
        <f t="shared" si="2"/>
        <v>32</v>
      </c>
      <c r="E20" s="8">
        <f>(A20*B20+C20)+D20*A20</f>
        <v>94800</v>
      </c>
    </row>
    <row r="21" spans="1:5" x14ac:dyDescent="0.25">
      <c r="A21" s="8">
        <f>A20+50</f>
        <v>600</v>
      </c>
      <c r="B21" s="9">
        <f t="shared" si="0"/>
        <v>140</v>
      </c>
      <c r="C21" s="9">
        <f t="shared" si="1"/>
        <v>200</v>
      </c>
      <c r="D21" s="9">
        <f t="shared" si="2"/>
        <v>32</v>
      </c>
      <c r="E21" s="8">
        <f>(A21*B21+C21)+D21*A21</f>
        <v>103400</v>
      </c>
    </row>
    <row r="22" spans="1:5" x14ac:dyDescent="0.25">
      <c r="A22" s="8">
        <f>A21+50</f>
        <v>650</v>
      </c>
      <c r="B22" s="9">
        <f t="shared" si="0"/>
        <v>140</v>
      </c>
      <c r="C22" s="9">
        <f t="shared" si="1"/>
        <v>200</v>
      </c>
      <c r="D22" s="9">
        <f t="shared" si="2"/>
        <v>32</v>
      </c>
      <c r="E22" s="8">
        <f>(A22*B22+C22)+D22*A22</f>
        <v>112000</v>
      </c>
    </row>
    <row r="23" spans="1:5" x14ac:dyDescent="0.25">
      <c r="A23" s="8">
        <f>A22+50</f>
        <v>700</v>
      </c>
      <c r="B23" s="9">
        <f t="shared" si="0"/>
        <v>140</v>
      </c>
      <c r="C23" s="9">
        <f t="shared" si="1"/>
        <v>200</v>
      </c>
      <c r="D23" s="9">
        <f t="shared" si="2"/>
        <v>32</v>
      </c>
      <c r="E23" s="8">
        <f>(A23*B23+C23)+D23*A23</f>
        <v>120600</v>
      </c>
    </row>
    <row r="24" spans="1:5" x14ac:dyDescent="0.25">
      <c r="A24" s="8">
        <f>A23+50</f>
        <v>750</v>
      </c>
      <c r="B24" s="9">
        <f t="shared" si="0"/>
        <v>140</v>
      </c>
      <c r="C24" s="9">
        <f t="shared" si="1"/>
        <v>200</v>
      </c>
      <c r="D24" s="9">
        <f t="shared" si="2"/>
        <v>32</v>
      </c>
      <c r="E24" s="8">
        <f>(A24*B24+C24)+D24*A24</f>
        <v>129200</v>
      </c>
    </row>
    <row r="25" spans="1:5" x14ac:dyDescent="0.25">
      <c r="A25" s="8">
        <f>A24+50</f>
        <v>800</v>
      </c>
      <c r="B25" s="9">
        <f t="shared" si="0"/>
        <v>140</v>
      </c>
      <c r="C25" s="9">
        <f t="shared" si="1"/>
        <v>200</v>
      </c>
      <c r="D25" s="9">
        <f t="shared" si="2"/>
        <v>32</v>
      </c>
      <c r="E25" s="8">
        <f>(A25*B25+C25)+D25*A25</f>
        <v>137800</v>
      </c>
    </row>
    <row r="26" spans="1:5" x14ac:dyDescent="0.25">
      <c r="A26" s="8">
        <f>A25+50</f>
        <v>850</v>
      </c>
      <c r="B26" s="9">
        <f t="shared" si="0"/>
        <v>140</v>
      </c>
      <c r="C26" s="9">
        <f t="shared" si="1"/>
        <v>200</v>
      </c>
      <c r="D26" s="9">
        <f t="shared" si="2"/>
        <v>32</v>
      </c>
      <c r="E26" s="8">
        <f>(A26*B26+C26)+D26*A26</f>
        <v>146400</v>
      </c>
    </row>
    <row r="27" spans="1:5" x14ac:dyDescent="0.25">
      <c r="A27" s="8">
        <f>A26+50</f>
        <v>900</v>
      </c>
      <c r="B27" s="9">
        <f t="shared" si="0"/>
        <v>140</v>
      </c>
      <c r="C27" s="9">
        <f t="shared" si="1"/>
        <v>200</v>
      </c>
      <c r="D27" s="9">
        <f t="shared" si="2"/>
        <v>32</v>
      </c>
      <c r="E27" s="8">
        <f>(A27*B27+C27)+D27*A27</f>
        <v>155000</v>
      </c>
    </row>
    <row r="28" spans="1:5" x14ac:dyDescent="0.25">
      <c r="A28" s="8">
        <f>A27+50</f>
        <v>950</v>
      </c>
      <c r="B28" s="9">
        <f t="shared" si="0"/>
        <v>140</v>
      </c>
      <c r="C28" s="9">
        <f t="shared" si="1"/>
        <v>200</v>
      </c>
      <c r="D28" s="9">
        <f t="shared" si="2"/>
        <v>32</v>
      </c>
      <c r="E28" s="8">
        <f>(A28*B28+C28)+D28*A28</f>
        <v>163600</v>
      </c>
    </row>
    <row r="29" spans="1:5" x14ac:dyDescent="0.25">
      <c r="A29" s="8">
        <f>A28+50</f>
        <v>1000</v>
      </c>
      <c r="B29" s="9">
        <f t="shared" si="0"/>
        <v>140</v>
      </c>
      <c r="C29" s="9">
        <f t="shared" si="1"/>
        <v>200</v>
      </c>
      <c r="D29" s="9">
        <f t="shared" si="2"/>
        <v>32</v>
      </c>
      <c r="E29" s="8">
        <f>(A29*B29+C29)+D29*A29</f>
        <v>172200</v>
      </c>
    </row>
    <row r="30" spans="1:5" x14ac:dyDescent="0.25">
      <c r="A30" s="8">
        <f>A29+50</f>
        <v>1050</v>
      </c>
      <c r="B30" s="9">
        <f t="shared" si="0"/>
        <v>140</v>
      </c>
      <c r="C30" s="9">
        <f t="shared" si="1"/>
        <v>200</v>
      </c>
      <c r="D30" s="9">
        <f t="shared" si="2"/>
        <v>32</v>
      </c>
      <c r="E30" s="9">
        <f>(A30*B30+C30)+D30*A30</f>
        <v>180800</v>
      </c>
    </row>
    <row r="32" spans="1:5" x14ac:dyDescent="0.25">
      <c r="A32" s="10" t="s">
        <v>21</v>
      </c>
      <c r="B32" s="10"/>
      <c r="C32" s="10"/>
      <c r="D32" s="10"/>
      <c r="E32" s="10"/>
    </row>
  </sheetData>
  <mergeCells count="2">
    <mergeCell ref="A9:E9"/>
    <mergeCell ref="A32:E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 Set 1.</vt:lpstr>
      <vt:lpstr>Q Set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2021-04-08T20:58:53Z</dcterms:created>
  <dcterms:modified xsi:type="dcterms:W3CDTF">2021-04-09T11:32:49Z</dcterms:modified>
</cp:coreProperties>
</file>